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Webhelyek\TAMOGATOWEB 6.0\irasaink\Elszámolás\"/>
    </mc:Choice>
  </mc:AlternateContent>
  <bookViews>
    <workbookView xWindow="0" yWindow="0" windowWidth="28800" windowHeight="13590"/>
  </bookViews>
  <sheets>
    <sheet name="2_D. melléklet" sheetId="1" r:id="rId1"/>
  </sheets>
  <definedNames>
    <definedName name="_xlnm.Print_Area" localSheetId="0">'2_D. melléklet'!$A$1:$C$68</definedName>
  </definedNames>
  <calcPr calcId="162913"/>
</workbook>
</file>

<file path=xl/calcChain.xml><?xml version="1.0" encoding="utf-8"?>
<calcChain xmlns="http://schemas.openxmlformats.org/spreadsheetml/2006/main">
  <c r="C60" i="1" l="1"/>
  <c r="C56" i="1"/>
  <c r="C42" i="1"/>
  <c r="C22" i="1" l="1"/>
  <c r="C57" i="1" l="1"/>
  <c r="C58" i="1" s="1"/>
  <c r="C43" i="1" l="1"/>
  <c r="C44" i="1" s="1"/>
  <c r="C46" i="1" s="1"/>
  <c r="C19" i="1"/>
  <c r="C23" i="1" l="1"/>
  <c r="C24" i="1" s="1"/>
  <c r="C25" i="1" s="1"/>
  <c r="C27" i="1" s="1"/>
  <c r="C28" i="1" l="1"/>
  <c r="C45" i="1"/>
  <c r="C59" i="1"/>
  <c r="C29" i="1" l="1"/>
  <c r="C47" i="1"/>
  <c r="C49" i="1" s="1"/>
  <c r="C61" i="1"/>
  <c r="C63" i="1" s="1"/>
  <c r="C30" i="1" l="1"/>
  <c r="C32" i="1" s="1"/>
  <c r="C31" i="1" l="1"/>
  <c r="C33" i="1" s="1"/>
  <c r="C35" i="1" s="1"/>
</calcChain>
</file>

<file path=xl/sharedStrings.xml><?xml version="1.0" encoding="utf-8"?>
<sst xmlns="http://schemas.openxmlformats.org/spreadsheetml/2006/main" count="108" uniqueCount="73">
  <si>
    <t xml:space="preserve">Kelt: </t>
  </si>
  <si>
    <t>Fenntartó neve:</t>
  </si>
  <si>
    <t>1.</t>
  </si>
  <si>
    <t>2.</t>
  </si>
  <si>
    <t>3.</t>
  </si>
  <si>
    <t>4.</t>
  </si>
  <si>
    <t>5.</t>
  </si>
  <si>
    <t>6.</t>
  </si>
  <si>
    <t>7.</t>
  </si>
  <si>
    <t>Sorszám</t>
  </si>
  <si>
    <t>Megnevezés</t>
  </si>
  <si>
    <t xml:space="preserve">8. </t>
  </si>
  <si>
    <t>9.</t>
  </si>
  <si>
    <t>10.</t>
  </si>
  <si>
    <t>15.</t>
  </si>
  <si>
    <t>Szociálisan rászorult személyek szállítása közben megtett kilométerből számított feladategység összesen:</t>
  </si>
  <si>
    <t>Halmozott fogyatékossága vagy autizmusa miatt szociálisan rászorult személyek személyi segítésére fordított idő alapján számított feladategység (a szállításhoz kapcsolódó személyi segítés kivételével)</t>
  </si>
  <si>
    <t>Más szociálisan rászorult személyek személyi segítésére fordított idő alapján számított feladategység (a szállításhoz kapcsolódó személyi segítés kivételével)</t>
  </si>
  <si>
    <t>Személyi segítésre fordított idő alapján számított feladategység (a szállításhoz kapcsolódó személyi segítés kivételével) összesen (1.+2.):</t>
  </si>
  <si>
    <t>Szállításhoz kapcsolódó személyi segítésére fordított idő alapján számított feladategység (4.+5.)</t>
  </si>
  <si>
    <t>Szállításhoz kapcsolódó személyi segítésre fordított idő alapján számított feladategység korrekciós tétele (-):</t>
  </si>
  <si>
    <t>Alaptámogatás összege:</t>
  </si>
  <si>
    <t>16.</t>
  </si>
  <si>
    <t>17.</t>
  </si>
  <si>
    <t>Szállításhoz kapcsolódó személyi segítés finanszírozás szempontjából figyelembe vehető feladategység (6.+7.)</t>
  </si>
  <si>
    <t>Személyi segítés feladategysége (3.+8.)</t>
  </si>
  <si>
    <t xml:space="preserve">2. </t>
  </si>
  <si>
    <t>Egyéb ellátottak átlaglétszáma (feladategysége):</t>
  </si>
  <si>
    <t>Az egyéb ellátottak átlaglétszámából (feladategységéből) a támogatás szempontjából figyelembe vehető átlaglétszáma (feladategysége)</t>
  </si>
  <si>
    <t>18.</t>
  </si>
  <si>
    <t>8.</t>
  </si>
  <si>
    <t xml:space="preserve"> ……………………………………………………..                                                                                                                                                                                                            a fenntartó képviselőjének aláírása és bélyegzője</t>
  </si>
  <si>
    <t xml:space="preserve">2/D. számú melléklet </t>
  </si>
  <si>
    <t>2016. december 31-ig felhasznált összeg:</t>
  </si>
  <si>
    <t>F 10-19 diagnóziskódba besorolható eláttottak átlaglétszáma (feladategysége):</t>
  </si>
  <si>
    <t>Az első fokú működést engedélyező szerv megnevezése, a szolgáltatói nyilvántartásba való bejegyzésről szóló - az elszámolás időszakában hatályos - jogerős határozat(ok) száma:</t>
  </si>
  <si>
    <r>
      <t>Engedélyesenkénti adatlap</t>
    </r>
    <r>
      <rPr>
        <b/>
        <vertAlign val="superscript"/>
        <sz val="11"/>
        <rFont val="Times New Roman"/>
        <family val="1"/>
        <charset val="238"/>
      </rPr>
      <t>(1)</t>
    </r>
  </si>
  <si>
    <r>
      <t>Halmozott fogyatékossága vagy autizmusa miatt szociálisan rászorult személyek</t>
    </r>
    <r>
      <rPr>
        <u/>
        <sz val="11"/>
        <color rgb="FF000000"/>
        <rFont val="Times New Roman"/>
        <family val="1"/>
        <charset val="238"/>
      </rPr>
      <t xml:space="preserve"> szállításhoz kapcsolódó személyi segítésére</t>
    </r>
    <r>
      <rPr>
        <sz val="11"/>
        <color rgb="FF000000"/>
        <rFont val="Times New Roman"/>
        <family val="1"/>
        <charset val="238"/>
      </rPr>
      <t xml:space="preserve"> fordított idő alapján számított feladategység </t>
    </r>
  </si>
  <si>
    <r>
      <t xml:space="preserve">Más szociálisan rászorult személyek </t>
    </r>
    <r>
      <rPr>
        <u/>
        <sz val="11"/>
        <color rgb="FF000000"/>
        <rFont val="Times New Roman"/>
        <family val="1"/>
        <charset val="238"/>
      </rPr>
      <t>szállításhoz kapcsolódó személyi segítésére</t>
    </r>
    <r>
      <rPr>
        <sz val="11"/>
        <color rgb="FF000000"/>
        <rFont val="Times New Roman"/>
        <family val="1"/>
        <charset val="238"/>
      </rPr>
      <t xml:space="preserve"> fordított idő alapján számított feladategység</t>
    </r>
  </si>
  <si>
    <t>F 20-29 vagy 31-33 diagnóziskódba besorolható ellátottak átlaglétszáma (feladategysége):</t>
  </si>
  <si>
    <t xml:space="preserve">A) Kv.tv. 9. melléklet I/1. támogató szolgáltatás </t>
  </si>
  <si>
    <t xml:space="preserve">B) Kv.tv. 9. melléklet I/2. pszichiátriai betegek részére nyújtott közösségi alapellátás </t>
  </si>
  <si>
    <t xml:space="preserve">c) Kv.tv. 9. melléklet I/3. szenvedélybetegek részére nyújtott közösségi alapellátás </t>
  </si>
  <si>
    <t>19.</t>
  </si>
  <si>
    <t>Befogadott feladatmutató</t>
  </si>
  <si>
    <t>Számított feladategység (1.+3.)</t>
  </si>
  <si>
    <t>11.</t>
  </si>
  <si>
    <t>A támogatás szempontjából figyelembe vehető feladategység (4. sor szerinti számított feladategység, de legfeljebb a befogadott feladatmutató)</t>
  </si>
  <si>
    <t>Ténylegesen járó támogatás összege  (a támogatás szempontjából figyelembe vehető feladategység alapján számított összeg, de legfeljebb a 2016. január 1. és december 31. között felhasznált összeg):</t>
  </si>
  <si>
    <t>Ténylegesen járó támogatás összege  (a támogatás szempontjából figyelembe vehető feladategység alapján számíott támogatás összege, de legfeljebb a 2016. január 1. és december 31. között felhasznált összeg):</t>
  </si>
  <si>
    <r>
      <t>2</t>
    </r>
    <r>
      <rPr>
        <sz val="10"/>
        <color theme="1"/>
        <rFont val="Times New Roman"/>
        <family val="1"/>
        <charset val="238"/>
      </rPr>
      <t>Az igénylésben, módosításban, pótigénylésben szereplő sorszámot kell feltüntetni.</t>
    </r>
  </si>
  <si>
    <t>Pszichiátriai betegek részére nyújtott közösségi alapellátás működési napok száma:</t>
  </si>
  <si>
    <t>Szenvedélybetegek részére nyújtott közösségi alapellátás működési napok száma:</t>
  </si>
  <si>
    <t>Támogató szolgálat működési napok száma:</t>
  </si>
  <si>
    <t>A fenntartót megillető támogatás % értéke (100, vagy 30):</t>
  </si>
  <si>
    <t xml:space="preserve">12. </t>
  </si>
  <si>
    <t>13.</t>
  </si>
  <si>
    <t>Szállítási szolgáltatás finanszírozás szempontjából figyelembe vehető feladategység (11.+12.)</t>
  </si>
  <si>
    <t xml:space="preserve">14. </t>
  </si>
  <si>
    <t>Szállítási szolgáltatás korrekciós tétele (amennyiben a személyi segítés feladategysége nem éri el az 1200 feladategységet, illetve annak időarányos részét) (-)</t>
  </si>
  <si>
    <t>A támogatás szempontjából figyelembe vehető feladategység alapján számított teljesítménytámogatás (5.*150.000,-Ft/ feladategység)</t>
  </si>
  <si>
    <t>A támogatás szempontjából figyelembe vehető feladategység alapján számított támogatás összesen (6.+7.):</t>
  </si>
  <si>
    <t>Támogatás szempontjából figyelembe vehető feladategység alapján számított teljesítménytámogatás (14.*1.800,-Ft/feladategység)</t>
  </si>
  <si>
    <t>Támogatás szempontjából figyelembe vehető feladategység alapján számított támogatás összesen (15.+16.):</t>
  </si>
  <si>
    <t>Szociálisan rászorult személyek szállítása közben megtett kilométerből számított feladategységből figyelembe vehető (befogadott feladategység - személyi segítés feladategysége, de legfeljebb a 10. sorban szereplő feladategység):</t>
  </si>
  <si>
    <r>
      <t>1</t>
    </r>
    <r>
      <rPr>
        <sz val="10"/>
        <color theme="1"/>
        <rFont val="Times New Roman"/>
        <family val="1"/>
        <charset val="238"/>
      </rPr>
      <t xml:space="preserve"> A táblázatokban szürkével jelölt cellák nem módosíthatóak. Az adatok számítása a Kitöltési útmutató szerint történik</t>
    </r>
  </si>
  <si>
    <t>A támogatás szempontjából figyelembe vehető feladategység összesen, de legfeljebb a befogadott feladatmutató (9.+13.)</t>
  </si>
  <si>
    <r>
      <t xml:space="preserve">A csatolt adatlap sorszáma </t>
    </r>
    <r>
      <rPr>
        <vertAlign val="superscript"/>
        <sz val="11"/>
        <rFont val="Times New Roman"/>
        <family val="1"/>
        <charset val="238"/>
      </rPr>
      <t>(2)</t>
    </r>
    <r>
      <rPr>
        <sz val="11"/>
        <rFont val="Times New Roman"/>
        <family val="1"/>
        <charset val="238"/>
      </rPr>
      <t xml:space="preserve">: </t>
    </r>
  </si>
  <si>
    <t xml:space="preserve">Az engedélyes neve: </t>
  </si>
  <si>
    <t xml:space="preserve">Az engedélyes címe: </t>
  </si>
  <si>
    <t xml:space="preserve">Engedélyes ágazati azonosítója: </t>
  </si>
  <si>
    <t>Ha az engedélyes telephely, a szolgáltató, intézmény székhelye és annak ágazati azonosítója:</t>
  </si>
  <si>
    <t>Az engedélyes vezetőjének neve, telefonszáma, e-mail címe: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</si>
</sst>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vertAlign val="superscript"/>
      <sz val="16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right" wrapText="1"/>
    </xf>
    <xf numFmtId="0" fontId="0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vertical="center" textRotation="180"/>
    </xf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3" fontId="6" fillId="0" borderId="1" xfId="0" applyNumberFormat="1" applyFont="1" applyFill="1" applyBorder="1" applyAlignment="1" applyProtection="1">
      <alignment horizontal="right" wrapText="1"/>
      <protection locked="0"/>
    </xf>
    <xf numFmtId="1" fontId="2" fillId="0" borderId="1" xfId="0" applyNumberFormat="1" applyFont="1" applyBorder="1" applyAlignment="1" applyProtection="1">
      <alignment horizontal="right" vertical="top" wrapText="1"/>
      <protection locked="0"/>
    </xf>
    <xf numFmtId="164" fontId="2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Border="1" applyAlignment="1" applyProtection="1">
      <alignment horizontal="right" wrapText="1"/>
      <protection hidden="1"/>
    </xf>
    <xf numFmtId="3" fontId="6" fillId="0" borderId="0" xfId="0" applyNumberFormat="1" applyFont="1" applyFill="1" applyBorder="1" applyAlignment="1" applyProtection="1">
      <alignment horizontal="right" wrapText="1"/>
      <protection hidden="1"/>
    </xf>
    <xf numFmtId="0" fontId="4" fillId="0" borderId="0" xfId="0" applyFont="1" applyAlignment="1" applyProtection="1">
      <alignment vertical="top" wrapText="1"/>
    </xf>
    <xf numFmtId="0" fontId="1" fillId="0" borderId="0" xfId="0" applyFont="1" applyProtection="1"/>
    <xf numFmtId="0" fontId="2" fillId="0" borderId="0" xfId="0" applyFont="1" applyAlignment="1" applyProtection="1">
      <alignment vertical="top" wrapText="1"/>
      <protection hidden="1"/>
    </xf>
    <xf numFmtId="4" fontId="7" fillId="0" borderId="0" xfId="0" applyNumberFormat="1" applyFont="1" applyFill="1" applyBorder="1" applyAlignment="1" applyProtection="1">
      <alignment horizontal="right" wrapText="1"/>
      <protection hidden="1"/>
    </xf>
    <xf numFmtId="3" fontId="7" fillId="0" borderId="0" xfId="0" applyNumberFormat="1" applyFont="1" applyFill="1" applyBorder="1" applyAlignment="1" applyProtection="1">
      <alignment horizontal="right" wrapText="1"/>
      <protection hidden="1"/>
    </xf>
    <xf numFmtId="0" fontId="6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top" wrapText="1"/>
      <protection locked="0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view="pageBreakPreview" topLeftCell="A25" zoomScaleNormal="100" zoomScaleSheetLayoutView="100" workbookViewId="0">
      <selection activeCell="C40" sqref="C40:C41"/>
    </sheetView>
  </sheetViews>
  <sheetFormatPr defaultColWidth="8.85546875" defaultRowHeight="15" x14ac:dyDescent="0.25"/>
  <cols>
    <col min="1" max="1" width="10.28515625" style="2" customWidth="1"/>
    <col min="2" max="2" width="78.7109375" style="2" customWidth="1"/>
    <col min="3" max="3" width="13.28515625" style="2" customWidth="1"/>
    <col min="4" max="4" width="26.85546875" style="2" customWidth="1"/>
    <col min="5" max="5" width="11.7109375" style="2" hidden="1" customWidth="1"/>
    <col min="6" max="6" width="75" style="2" customWidth="1"/>
    <col min="7" max="7" width="11.7109375" style="2" customWidth="1"/>
    <col min="8" max="16384" width="8.85546875" style="2"/>
  </cols>
  <sheetData>
    <row r="1" spans="1:7" x14ac:dyDescent="0.25">
      <c r="A1" s="75" t="s">
        <v>32</v>
      </c>
      <c r="B1" s="75"/>
      <c r="C1" s="75"/>
      <c r="D1" s="1"/>
      <c r="E1" s="1"/>
      <c r="F1" s="1"/>
      <c r="G1" s="1"/>
    </row>
    <row r="2" spans="1:7" s="4" customFormat="1" ht="27" customHeight="1" x14ac:dyDescent="0.25">
      <c r="A2" s="78" t="s">
        <v>36</v>
      </c>
      <c r="B2" s="78"/>
      <c r="C2" s="78"/>
      <c r="D2" s="3"/>
      <c r="E2" s="3"/>
      <c r="F2" s="3"/>
      <c r="G2" s="3"/>
    </row>
    <row r="3" spans="1:7" s="4" customFormat="1" ht="20.25" customHeight="1" x14ac:dyDescent="0.25">
      <c r="A3" s="79" t="s">
        <v>1</v>
      </c>
      <c r="B3" s="79"/>
      <c r="C3" s="79"/>
      <c r="D3" s="5"/>
      <c r="E3" s="5"/>
      <c r="F3" s="5"/>
      <c r="G3" s="5"/>
    </row>
    <row r="4" spans="1:7" s="4" customFormat="1" ht="20.25" customHeight="1" x14ac:dyDescent="0.25">
      <c r="A4" s="76" t="s">
        <v>67</v>
      </c>
      <c r="B4" s="76"/>
      <c r="C4" s="76"/>
      <c r="D4" s="6"/>
      <c r="E4" s="6"/>
      <c r="F4" s="6"/>
      <c r="G4" s="6"/>
    </row>
    <row r="5" spans="1:7" s="4" customFormat="1" ht="20.25" customHeight="1" x14ac:dyDescent="0.25">
      <c r="A5" s="76" t="s">
        <v>68</v>
      </c>
      <c r="B5" s="76"/>
      <c r="C5" s="76"/>
      <c r="D5" s="6"/>
      <c r="E5" s="6"/>
      <c r="F5" s="6"/>
      <c r="G5" s="6"/>
    </row>
    <row r="6" spans="1:7" s="4" customFormat="1" ht="20.25" customHeight="1" x14ac:dyDescent="0.25">
      <c r="A6" s="76" t="s">
        <v>69</v>
      </c>
      <c r="B6" s="76"/>
      <c r="C6" s="76"/>
      <c r="D6" s="6"/>
      <c r="E6" s="6"/>
      <c r="F6" s="6"/>
      <c r="G6" s="6"/>
    </row>
    <row r="7" spans="1:7" s="4" customFormat="1" ht="20.25" customHeight="1" x14ac:dyDescent="0.25">
      <c r="A7" s="76" t="s">
        <v>70</v>
      </c>
      <c r="B7" s="76"/>
      <c r="C7" s="76"/>
      <c r="D7" s="6"/>
      <c r="E7" s="6"/>
      <c r="F7" s="6"/>
      <c r="G7" s="6"/>
    </row>
    <row r="8" spans="1:7" s="4" customFormat="1" ht="20.25" customHeight="1" x14ac:dyDescent="0.25">
      <c r="A8" s="76" t="s">
        <v>71</v>
      </c>
      <c r="B8" s="76"/>
      <c r="C8" s="76"/>
      <c r="D8" s="6"/>
      <c r="E8" s="6"/>
      <c r="F8" s="6"/>
      <c r="G8" s="6"/>
    </row>
    <row r="9" spans="1:7" s="4" customFormat="1" ht="20.25" customHeight="1" x14ac:dyDescent="0.25">
      <c r="A9" s="76" t="s">
        <v>72</v>
      </c>
      <c r="B9" s="76"/>
      <c r="C9" s="76"/>
      <c r="D9" s="6"/>
      <c r="E9" s="6"/>
      <c r="F9" s="6"/>
      <c r="G9" s="6"/>
    </row>
    <row r="10" spans="1:7" s="4" customFormat="1" ht="33" customHeight="1" x14ac:dyDescent="0.25">
      <c r="A10" s="77" t="s">
        <v>35</v>
      </c>
      <c r="B10" s="77"/>
      <c r="C10" s="77"/>
      <c r="D10" s="7"/>
      <c r="E10" s="7"/>
      <c r="F10" s="7"/>
      <c r="G10" s="7"/>
    </row>
    <row r="11" spans="1:7" s="4" customFormat="1" ht="17.25" customHeight="1" x14ac:dyDescent="0.25">
      <c r="A11" s="58" t="s">
        <v>54</v>
      </c>
      <c r="B11" s="58"/>
      <c r="C11" s="39">
        <v>100</v>
      </c>
      <c r="D11" s="47"/>
      <c r="E11" s="41">
        <v>100</v>
      </c>
      <c r="F11" s="7"/>
      <c r="G11" s="7"/>
    </row>
    <row r="12" spans="1:7" s="46" customFormat="1" ht="18" customHeight="1" x14ac:dyDescent="0.25">
      <c r="A12" s="63"/>
      <c r="B12" s="63"/>
      <c r="C12" s="63"/>
      <c r="D12" s="45"/>
      <c r="E12" s="45">
        <v>30</v>
      </c>
      <c r="F12" s="45"/>
      <c r="G12" s="45"/>
    </row>
    <row r="13" spans="1:7" x14ac:dyDescent="0.25">
      <c r="A13" s="62" t="s">
        <v>40</v>
      </c>
      <c r="B13" s="62"/>
      <c r="C13" s="62"/>
      <c r="D13" s="8"/>
      <c r="E13" s="8"/>
      <c r="F13" s="8"/>
      <c r="G13" s="8"/>
    </row>
    <row r="14" spans="1:7" ht="15" customHeight="1" x14ac:dyDescent="0.25">
      <c r="A14" s="64" t="s">
        <v>53</v>
      </c>
      <c r="B14" s="65"/>
      <c r="C14" s="31"/>
      <c r="D14" s="42"/>
      <c r="E14" s="42"/>
      <c r="F14" s="8"/>
      <c r="G14" s="8"/>
    </row>
    <row r="15" spans="1:7" ht="15" customHeight="1" x14ac:dyDescent="0.25">
      <c r="A15" s="64" t="s">
        <v>44</v>
      </c>
      <c r="B15" s="66"/>
      <c r="C15" s="53"/>
      <c r="D15" s="8"/>
      <c r="E15" s="8"/>
      <c r="F15" s="8"/>
      <c r="G15" s="8"/>
    </row>
    <row r="16" spans="1:7" ht="25.9" customHeight="1" x14ac:dyDescent="0.25">
      <c r="A16" s="21" t="s">
        <v>9</v>
      </c>
      <c r="B16" s="22" t="s">
        <v>10</v>
      </c>
      <c r="C16" s="21"/>
      <c r="D16" s="8"/>
      <c r="E16" s="8"/>
      <c r="F16" s="8"/>
      <c r="G16" s="8"/>
    </row>
    <row r="17" spans="1:9" ht="45" x14ac:dyDescent="0.25">
      <c r="A17" s="23" t="s">
        <v>2</v>
      </c>
      <c r="B17" s="24" t="s">
        <v>16</v>
      </c>
      <c r="C17" s="36"/>
      <c r="D17" s="9"/>
      <c r="E17" s="9"/>
      <c r="F17" s="9"/>
      <c r="G17" s="9"/>
    </row>
    <row r="18" spans="1:9" ht="30" x14ac:dyDescent="0.25">
      <c r="A18" s="23" t="s">
        <v>3</v>
      </c>
      <c r="B18" s="24" t="s">
        <v>17</v>
      </c>
      <c r="C18" s="36"/>
      <c r="D18" s="9"/>
      <c r="E18" s="9"/>
      <c r="F18" s="9"/>
      <c r="G18" s="9"/>
    </row>
    <row r="19" spans="1:9" ht="29.25" x14ac:dyDescent="0.25">
      <c r="A19" s="23" t="s">
        <v>4</v>
      </c>
      <c r="B19" s="25" t="s">
        <v>18</v>
      </c>
      <c r="C19" s="37">
        <f>C17+C18</f>
        <v>0</v>
      </c>
      <c r="D19" s="9"/>
      <c r="E19" s="9"/>
      <c r="F19" s="9"/>
      <c r="G19" s="9"/>
    </row>
    <row r="20" spans="1:9" ht="36.6" customHeight="1" x14ac:dyDescent="0.25">
      <c r="A20" s="23" t="s">
        <v>5</v>
      </c>
      <c r="B20" s="24" t="s">
        <v>37</v>
      </c>
      <c r="C20" s="36"/>
      <c r="D20" s="10"/>
      <c r="E20" s="10"/>
      <c r="F20" s="10"/>
      <c r="G20" s="10"/>
      <c r="I20" s="11"/>
    </row>
    <row r="21" spans="1:9" ht="30" x14ac:dyDescent="0.25">
      <c r="A21" s="23" t="s">
        <v>6</v>
      </c>
      <c r="B21" s="24" t="s">
        <v>38</v>
      </c>
      <c r="C21" s="36"/>
      <c r="D21" s="10"/>
      <c r="E21" s="10"/>
      <c r="F21" s="10"/>
      <c r="G21" s="10"/>
    </row>
    <row r="22" spans="1:9" ht="30" x14ac:dyDescent="0.25">
      <c r="A22" s="23" t="s">
        <v>7</v>
      </c>
      <c r="B22" s="24" t="s">
        <v>19</v>
      </c>
      <c r="C22" s="38">
        <f>C20+C21</f>
        <v>0</v>
      </c>
      <c r="D22" s="10"/>
      <c r="E22" s="10"/>
      <c r="F22" s="10"/>
      <c r="G22" s="10"/>
    </row>
    <row r="23" spans="1:9" ht="30" x14ac:dyDescent="0.25">
      <c r="A23" s="23" t="s">
        <v>8</v>
      </c>
      <c r="B23" s="24" t="s">
        <v>20</v>
      </c>
      <c r="C23" s="38">
        <f>MIN(C19-C22,0)</f>
        <v>0</v>
      </c>
      <c r="D23" s="10"/>
      <c r="E23" s="10"/>
      <c r="F23" s="10"/>
      <c r="G23" s="10"/>
    </row>
    <row r="24" spans="1:9" ht="30" x14ac:dyDescent="0.25">
      <c r="A24" s="23" t="s">
        <v>11</v>
      </c>
      <c r="B24" s="24" t="s">
        <v>24</v>
      </c>
      <c r="C24" s="38">
        <f>C22+C23</f>
        <v>0</v>
      </c>
      <c r="D24" s="10"/>
      <c r="E24" s="10"/>
      <c r="F24" s="10"/>
      <c r="G24" s="10"/>
    </row>
    <row r="25" spans="1:9" x14ac:dyDescent="0.25">
      <c r="A25" s="23" t="s">
        <v>12</v>
      </c>
      <c r="B25" s="25" t="s">
        <v>25</v>
      </c>
      <c r="C25" s="37">
        <f>C19+C24</f>
        <v>0</v>
      </c>
      <c r="D25" s="10"/>
      <c r="E25" s="10"/>
      <c r="F25" s="10"/>
      <c r="G25" s="10"/>
    </row>
    <row r="26" spans="1:9" ht="30" x14ac:dyDescent="0.25">
      <c r="A26" s="23" t="s">
        <v>13</v>
      </c>
      <c r="B26" s="24" t="s">
        <v>15</v>
      </c>
      <c r="C26" s="36"/>
      <c r="D26" s="10"/>
      <c r="E26" s="10"/>
      <c r="F26" s="10"/>
      <c r="G26" s="10"/>
    </row>
    <row r="27" spans="1:9" ht="45" x14ac:dyDescent="0.25">
      <c r="A27" s="51" t="s">
        <v>46</v>
      </c>
      <c r="B27" s="50" t="s">
        <v>64</v>
      </c>
      <c r="C27" s="55">
        <f>IF(C15&gt;0,IF(C26&lt;C15-C25,C26,IF((C15-C25)&lt;0,0,C15-C25)),0)</f>
        <v>0</v>
      </c>
      <c r="D27" s="10"/>
      <c r="E27" s="10"/>
      <c r="F27" s="10"/>
      <c r="G27" s="10"/>
    </row>
    <row r="28" spans="1:9" ht="30" x14ac:dyDescent="0.25">
      <c r="A28" s="40" t="s">
        <v>55</v>
      </c>
      <c r="B28" s="50" t="s">
        <v>59</v>
      </c>
      <c r="C28" s="38">
        <f>IF(C27&gt;0,MIN(IF(C25&gt;0,C25-ROUND(1200*C14/366,4),(ROUND(1200*C14/366,4))*(-1)),0),0)</f>
        <v>0</v>
      </c>
      <c r="D28" s="10"/>
      <c r="E28" s="10"/>
      <c r="F28" s="10"/>
      <c r="G28" s="10"/>
    </row>
    <row r="29" spans="1:9" ht="29.25" x14ac:dyDescent="0.25">
      <c r="A29" s="40" t="s">
        <v>56</v>
      </c>
      <c r="B29" s="56" t="s">
        <v>57</v>
      </c>
      <c r="C29" s="37">
        <f>IF((C27+C28)&gt;0,C27+C28,0)</f>
        <v>0</v>
      </c>
      <c r="D29" s="10"/>
      <c r="E29" s="10"/>
      <c r="F29" s="10"/>
      <c r="G29" s="10"/>
    </row>
    <row r="30" spans="1:9" ht="29.25" x14ac:dyDescent="0.25">
      <c r="A30" s="52" t="s">
        <v>58</v>
      </c>
      <c r="B30" s="57" t="s">
        <v>66</v>
      </c>
      <c r="C30" s="32">
        <f>IF(C15&gt;0,MIN(C25+C29,C15),0)</f>
        <v>0</v>
      </c>
      <c r="D30" s="10"/>
      <c r="E30" s="10"/>
      <c r="F30" s="10"/>
      <c r="G30" s="10"/>
    </row>
    <row r="31" spans="1:9" ht="28.9" customHeight="1" x14ac:dyDescent="0.25">
      <c r="A31" s="40" t="s">
        <v>14</v>
      </c>
      <c r="B31" s="24" t="s">
        <v>62</v>
      </c>
      <c r="C31" s="33">
        <f>ROUND(C30*1800*C11/100,0)</f>
        <v>0</v>
      </c>
      <c r="D31" s="10"/>
      <c r="E31" s="10"/>
      <c r="F31" s="10"/>
      <c r="G31" s="10"/>
    </row>
    <row r="32" spans="1:9" ht="20.100000000000001" customHeight="1" x14ac:dyDescent="0.25">
      <c r="A32" s="40" t="s">
        <v>22</v>
      </c>
      <c r="B32" s="24" t="s">
        <v>21</v>
      </c>
      <c r="C32" s="33">
        <f>IF(C14&gt;0,ROUND((MIN(C30/ROUND(3000*C14/366,4),1)*ROUND(3000000*C14/366,0)*C11/100),0),0)</f>
        <v>0</v>
      </c>
      <c r="D32" s="10"/>
      <c r="E32" s="10"/>
      <c r="F32" s="10"/>
      <c r="G32" s="10"/>
    </row>
    <row r="33" spans="1:7" ht="29.25" x14ac:dyDescent="0.25">
      <c r="A33" s="40" t="s">
        <v>23</v>
      </c>
      <c r="B33" s="25" t="s">
        <v>63</v>
      </c>
      <c r="C33" s="34">
        <f>C31+C32</f>
        <v>0</v>
      </c>
      <c r="D33" s="10"/>
      <c r="E33" s="10"/>
      <c r="F33" s="10"/>
      <c r="G33" s="10"/>
    </row>
    <row r="34" spans="1:7" ht="20.100000000000001" customHeight="1" x14ac:dyDescent="0.25">
      <c r="A34" s="40" t="s">
        <v>29</v>
      </c>
      <c r="B34" s="24" t="s">
        <v>33</v>
      </c>
      <c r="C34" s="30"/>
      <c r="D34" s="10"/>
      <c r="E34" s="10"/>
      <c r="F34" s="10"/>
      <c r="G34" s="10"/>
    </row>
    <row r="35" spans="1:7" ht="43.5" x14ac:dyDescent="0.25">
      <c r="A35" s="40" t="s">
        <v>43</v>
      </c>
      <c r="B35" s="25" t="s">
        <v>48</v>
      </c>
      <c r="C35" s="34">
        <f>MIN(C33,IF(C34&gt;0,C34,0))</f>
        <v>0</v>
      </c>
      <c r="D35" s="10"/>
      <c r="E35" s="10"/>
      <c r="F35" s="10"/>
      <c r="G35" s="10"/>
    </row>
    <row r="36" spans="1:7" ht="20.100000000000001" customHeight="1" x14ac:dyDescent="0.25">
      <c r="A36" s="69" t="s">
        <v>41</v>
      </c>
      <c r="B36" s="69"/>
      <c r="C36" s="69"/>
      <c r="D36" s="10"/>
      <c r="E36" s="10"/>
      <c r="F36" s="10"/>
      <c r="G36" s="10"/>
    </row>
    <row r="37" spans="1:7" x14ac:dyDescent="0.25">
      <c r="A37" s="71" t="s">
        <v>51</v>
      </c>
      <c r="B37" s="72"/>
      <c r="C37" s="31"/>
      <c r="D37" s="48"/>
      <c r="E37" s="43"/>
      <c r="F37" s="10"/>
      <c r="G37" s="10"/>
    </row>
    <row r="38" spans="1:7" x14ac:dyDescent="0.25">
      <c r="A38" s="64" t="s">
        <v>44</v>
      </c>
      <c r="B38" s="66"/>
      <c r="C38" s="54"/>
      <c r="D38" s="10"/>
      <c r="E38" s="10"/>
      <c r="F38" s="10"/>
      <c r="G38" s="10"/>
    </row>
    <row r="39" spans="1:7" ht="20.100000000000001" customHeight="1" x14ac:dyDescent="0.25">
      <c r="A39" s="21" t="s">
        <v>9</v>
      </c>
      <c r="B39" s="22" t="s">
        <v>10</v>
      </c>
      <c r="C39" s="21"/>
      <c r="D39" s="10"/>
      <c r="E39" s="10"/>
      <c r="F39" s="10"/>
      <c r="G39" s="10"/>
    </row>
    <row r="40" spans="1:7" x14ac:dyDescent="0.25">
      <c r="A40" s="23" t="s">
        <v>2</v>
      </c>
      <c r="B40" s="24" t="s">
        <v>39</v>
      </c>
      <c r="C40" s="36"/>
      <c r="D40" s="10"/>
      <c r="E40" s="10"/>
      <c r="F40" s="10"/>
      <c r="G40" s="10"/>
    </row>
    <row r="41" spans="1:7" ht="15.75" customHeight="1" x14ac:dyDescent="0.25">
      <c r="A41" s="23" t="s">
        <v>26</v>
      </c>
      <c r="B41" s="24" t="s">
        <v>27</v>
      </c>
      <c r="C41" s="36"/>
      <c r="D41" s="12"/>
      <c r="E41" s="12"/>
      <c r="F41" s="12"/>
      <c r="G41" s="12"/>
    </row>
    <row r="42" spans="1:7" s="13" customFormat="1" ht="30" x14ac:dyDescent="0.25">
      <c r="A42" s="23" t="s">
        <v>4</v>
      </c>
      <c r="B42" s="24" t="s">
        <v>28</v>
      </c>
      <c r="C42" s="27">
        <f>IF(C41&gt;0,MIN(C41,ROUND(C40*10/90,4)),0)</f>
        <v>0</v>
      </c>
      <c r="D42" s="12"/>
      <c r="E42" s="12"/>
      <c r="F42" s="12"/>
      <c r="G42" s="12"/>
    </row>
    <row r="43" spans="1:7" x14ac:dyDescent="0.25">
      <c r="A43" s="23" t="s">
        <v>5</v>
      </c>
      <c r="B43" s="26" t="s">
        <v>45</v>
      </c>
      <c r="C43" s="32">
        <f>C40+C42</f>
        <v>0</v>
      </c>
      <c r="D43" s="14"/>
      <c r="E43" s="14"/>
      <c r="F43" s="14"/>
      <c r="G43" s="14"/>
    </row>
    <row r="44" spans="1:7" ht="29.25" x14ac:dyDescent="0.25">
      <c r="A44" s="23" t="s">
        <v>6</v>
      </c>
      <c r="B44" s="25" t="s">
        <v>47</v>
      </c>
      <c r="C44" s="32">
        <f>MIN(C43,IF(C38&gt;0,C38,0))</f>
        <v>0</v>
      </c>
      <c r="D44" s="20"/>
      <c r="E44" s="20"/>
      <c r="F44" s="20"/>
      <c r="G44" s="20"/>
    </row>
    <row r="45" spans="1:7" ht="33.6" customHeight="1" x14ac:dyDescent="0.25">
      <c r="A45" s="23" t="s">
        <v>7</v>
      </c>
      <c r="B45" s="24" t="s">
        <v>60</v>
      </c>
      <c r="C45" s="33">
        <f>ROUND(C44*150000*C11/100,0)</f>
        <v>0</v>
      </c>
      <c r="D45" s="9"/>
      <c r="E45" s="9"/>
      <c r="F45" s="9"/>
      <c r="G45" s="9"/>
    </row>
    <row r="46" spans="1:7" x14ac:dyDescent="0.25">
      <c r="A46" s="23" t="s">
        <v>8</v>
      </c>
      <c r="B46" s="24" t="s">
        <v>21</v>
      </c>
      <c r="C46" s="33">
        <f>IF(C37&gt;0,ROUND((MIN(C44/ROUND(40*C37/366,4),1)*ROUND(2000000*C37/366,0)*C11/100),0),0)</f>
        <v>0</v>
      </c>
      <c r="D46" s="9"/>
      <c r="E46" s="9"/>
      <c r="F46" s="9"/>
      <c r="G46" s="9"/>
    </row>
    <row r="47" spans="1:7" ht="29.25" x14ac:dyDescent="0.25">
      <c r="A47" s="23" t="s">
        <v>30</v>
      </c>
      <c r="B47" s="25" t="s">
        <v>61</v>
      </c>
      <c r="C47" s="34">
        <f>C45+C46</f>
        <v>0</v>
      </c>
      <c r="D47" s="15"/>
      <c r="E47" s="15"/>
      <c r="F47" s="15"/>
      <c r="G47" s="15"/>
    </row>
    <row r="48" spans="1:7" x14ac:dyDescent="0.25">
      <c r="A48" s="23" t="s">
        <v>12</v>
      </c>
      <c r="B48" s="24" t="s">
        <v>33</v>
      </c>
      <c r="C48" s="35"/>
      <c r="D48" s="15"/>
      <c r="E48" s="15"/>
      <c r="F48" s="15"/>
      <c r="G48" s="15"/>
    </row>
    <row r="49" spans="1:11" ht="45.75" customHeight="1" x14ac:dyDescent="0.25">
      <c r="A49" s="23" t="s">
        <v>13</v>
      </c>
      <c r="B49" s="25" t="s">
        <v>49</v>
      </c>
      <c r="C49" s="34">
        <f>MIN(C47,IF(C48&gt;0,C48,0))</f>
        <v>0</v>
      </c>
      <c r="D49" s="15"/>
      <c r="E49" s="15"/>
      <c r="F49" s="15"/>
      <c r="G49" s="15"/>
    </row>
    <row r="50" spans="1:11" ht="28.5" customHeight="1" x14ac:dyDescent="0.25">
      <c r="A50" s="69" t="s">
        <v>42</v>
      </c>
      <c r="B50" s="69"/>
      <c r="C50" s="69"/>
      <c r="D50" s="15"/>
      <c r="E50" s="15"/>
      <c r="F50" s="15"/>
      <c r="G50" s="15"/>
    </row>
    <row r="51" spans="1:11" ht="18" customHeight="1" x14ac:dyDescent="0.25">
      <c r="A51" s="73" t="s">
        <v>52</v>
      </c>
      <c r="B51" s="74"/>
      <c r="C51" s="31"/>
      <c r="D51" s="49"/>
      <c r="E51" s="44"/>
      <c r="F51" s="15"/>
      <c r="G51" s="15"/>
    </row>
    <row r="52" spans="1:11" ht="18" customHeight="1" x14ac:dyDescent="0.25">
      <c r="A52" s="64" t="s">
        <v>44</v>
      </c>
      <c r="B52" s="66"/>
      <c r="C52" s="54"/>
      <c r="D52" s="15"/>
      <c r="E52" s="15"/>
      <c r="F52" s="15"/>
      <c r="G52" s="15"/>
    </row>
    <row r="53" spans="1:11" x14ac:dyDescent="0.25">
      <c r="A53" s="21" t="s">
        <v>9</v>
      </c>
      <c r="B53" s="22" t="s">
        <v>10</v>
      </c>
      <c r="C53" s="21"/>
      <c r="D53" s="15"/>
      <c r="E53" s="15"/>
      <c r="F53" s="15"/>
      <c r="G53" s="15"/>
    </row>
    <row r="54" spans="1:11" x14ac:dyDescent="0.25">
      <c r="A54" s="23" t="s">
        <v>2</v>
      </c>
      <c r="B54" s="24" t="s">
        <v>34</v>
      </c>
      <c r="C54" s="36"/>
      <c r="D54" s="15"/>
      <c r="E54" s="15"/>
      <c r="F54" s="15"/>
      <c r="G54" s="15"/>
    </row>
    <row r="55" spans="1:11" x14ac:dyDescent="0.25">
      <c r="A55" s="23" t="s">
        <v>26</v>
      </c>
      <c r="B55" s="24" t="s">
        <v>27</v>
      </c>
      <c r="C55" s="36"/>
      <c r="D55" s="15"/>
      <c r="E55" s="15"/>
      <c r="F55" s="15"/>
      <c r="G55" s="15"/>
    </row>
    <row r="56" spans="1:11" ht="28.5" customHeight="1" x14ac:dyDescent="0.25">
      <c r="A56" s="23" t="s">
        <v>4</v>
      </c>
      <c r="B56" s="24" t="s">
        <v>28</v>
      </c>
      <c r="C56" s="27">
        <f>IF(C55&gt;0,MIN(C55,ROUND(C54*30/70,4)),0)</f>
        <v>0</v>
      </c>
      <c r="D56" s="15"/>
      <c r="E56" s="15"/>
      <c r="F56" s="15"/>
      <c r="G56" s="15"/>
    </row>
    <row r="57" spans="1:11" x14ac:dyDescent="0.25">
      <c r="A57" s="23" t="s">
        <v>5</v>
      </c>
      <c r="B57" s="26" t="s">
        <v>45</v>
      </c>
      <c r="C57" s="32">
        <f>C54+C56</f>
        <v>0</v>
      </c>
      <c r="D57" s="15"/>
      <c r="E57" s="15"/>
      <c r="F57" s="15"/>
      <c r="G57" s="15"/>
    </row>
    <row r="58" spans="1:11" ht="28.5" customHeight="1" x14ac:dyDescent="0.25">
      <c r="A58" s="23" t="s">
        <v>6</v>
      </c>
      <c r="B58" s="25" t="s">
        <v>47</v>
      </c>
      <c r="C58" s="32">
        <f>MIN(C57,IF(C52&gt;0,C52,0))</f>
        <v>0</v>
      </c>
      <c r="D58" s="15"/>
      <c r="E58" s="15"/>
      <c r="F58" s="15"/>
      <c r="G58" s="15"/>
    </row>
    <row r="59" spans="1:11" ht="28.5" customHeight="1" x14ac:dyDescent="0.25">
      <c r="A59" s="23" t="s">
        <v>7</v>
      </c>
      <c r="B59" s="24" t="s">
        <v>60</v>
      </c>
      <c r="C59" s="33">
        <f>ROUND(C58*150000*C11/100,0)</f>
        <v>0</v>
      </c>
      <c r="D59" s="15"/>
      <c r="E59" s="15"/>
      <c r="F59" s="15"/>
      <c r="G59" s="15"/>
    </row>
    <row r="60" spans="1:11" x14ac:dyDescent="0.25">
      <c r="A60" s="23" t="s">
        <v>8</v>
      </c>
      <c r="B60" s="24" t="s">
        <v>21</v>
      </c>
      <c r="C60" s="33">
        <f>IF(C51&gt;0,ROUND((MIN(C58/ROUND(40*C51/366,4),1)*ROUND(2000000*C51/366,0)*C11/100),0),0)</f>
        <v>0</v>
      </c>
      <c r="D60" s="15"/>
      <c r="E60" s="15"/>
      <c r="F60" s="15"/>
      <c r="G60" s="15"/>
    </row>
    <row r="61" spans="1:11" ht="28.5" customHeight="1" x14ac:dyDescent="0.25">
      <c r="A61" s="23" t="s">
        <v>30</v>
      </c>
      <c r="B61" s="25" t="s">
        <v>61</v>
      </c>
      <c r="C61" s="34">
        <f>C59+C60</f>
        <v>0</v>
      </c>
      <c r="D61" s="15"/>
      <c r="E61" s="15"/>
      <c r="F61" s="15"/>
      <c r="G61" s="15"/>
    </row>
    <row r="62" spans="1:11" x14ac:dyDescent="0.25">
      <c r="A62" s="23" t="s">
        <v>12</v>
      </c>
      <c r="B62" s="24" t="s">
        <v>33</v>
      </c>
      <c r="C62" s="35"/>
      <c r="D62" s="15"/>
      <c r="E62" s="15"/>
      <c r="F62" s="15"/>
      <c r="G62" s="15"/>
    </row>
    <row r="63" spans="1:11" ht="43.5" x14ac:dyDescent="0.25">
      <c r="A63" s="23" t="s">
        <v>13</v>
      </c>
      <c r="B63" s="25" t="s">
        <v>49</v>
      </c>
      <c r="C63" s="34">
        <f>MIN(C61,IF(C62&gt;0,C62,0))</f>
        <v>0</v>
      </c>
      <c r="D63" s="14"/>
      <c r="E63" s="14"/>
      <c r="F63" s="14"/>
      <c r="G63" s="14"/>
    </row>
    <row r="64" spans="1:11" ht="16.5" x14ac:dyDescent="0.25">
      <c r="A64" s="70" t="s">
        <v>65</v>
      </c>
      <c r="B64" s="70"/>
      <c r="C64" s="70"/>
      <c r="D64" s="28"/>
      <c r="E64" s="28"/>
      <c r="F64" s="28"/>
      <c r="G64" s="28"/>
      <c r="H64" s="19"/>
      <c r="I64" s="19"/>
      <c r="J64" s="19"/>
      <c r="K64" s="19"/>
    </row>
    <row r="65" spans="1:18" ht="16.5" x14ac:dyDescent="0.25">
      <c r="A65" s="60" t="s">
        <v>50</v>
      </c>
      <c r="B65" s="60"/>
      <c r="C65" s="60"/>
      <c r="D65" s="60"/>
      <c r="E65" s="60"/>
      <c r="F65" s="60"/>
      <c r="G65" s="29"/>
      <c r="H65" s="19"/>
      <c r="I65" s="19"/>
      <c r="J65" s="19"/>
      <c r="K65" s="19"/>
    </row>
    <row r="66" spans="1:18" ht="16.149999999999999" customHeight="1" x14ac:dyDescent="0.25">
      <c r="A66" s="60"/>
      <c r="B66" s="60"/>
      <c r="C66" s="60"/>
      <c r="D66" s="28"/>
      <c r="E66" s="28"/>
      <c r="F66" s="28"/>
      <c r="G66" s="28"/>
    </row>
    <row r="67" spans="1:18" s="13" customFormat="1" ht="39.6" customHeight="1" x14ac:dyDescent="0.25">
      <c r="A67" s="68" t="s">
        <v>0</v>
      </c>
      <c r="B67" s="68"/>
      <c r="C67" s="68"/>
      <c r="D67" s="12"/>
      <c r="E67" s="12"/>
      <c r="F67" s="12"/>
      <c r="G67" s="12"/>
    </row>
    <row r="68" spans="1:18" ht="39.6" customHeight="1" x14ac:dyDescent="0.3">
      <c r="A68" s="61" t="s">
        <v>31</v>
      </c>
      <c r="B68" s="61"/>
      <c r="C68" s="61"/>
      <c r="D68" s="4"/>
      <c r="E68" s="16"/>
      <c r="F68" s="17"/>
      <c r="G68" s="17"/>
      <c r="L68" s="59"/>
      <c r="M68" s="59"/>
      <c r="N68" s="59"/>
      <c r="O68" s="59"/>
      <c r="P68" s="59"/>
      <c r="Q68" s="59"/>
      <c r="R68" s="59"/>
    </row>
    <row r="69" spans="1:18" x14ac:dyDescent="0.25">
      <c r="A69" s="4"/>
      <c r="B69" s="18"/>
      <c r="C69" s="4"/>
      <c r="D69" s="67"/>
      <c r="E69" s="67"/>
      <c r="F69" s="67"/>
      <c r="G69" s="67"/>
    </row>
    <row r="70" spans="1:18" x14ac:dyDescent="0.25">
      <c r="A70" s="4"/>
      <c r="B70" s="18"/>
      <c r="C70" s="4"/>
      <c r="D70" s="19"/>
      <c r="E70" s="19"/>
      <c r="F70" s="19"/>
      <c r="G70" s="19"/>
    </row>
  </sheetData>
  <sheetProtection password="E1E2" sheet="1" objects="1" scenarios="1"/>
  <dataConsolidate>
    <dataRefs count="1">
      <dataRef ref="E11:E12" sheet="2_D. melléklet"/>
    </dataRefs>
  </dataConsolidate>
  <mergeCells count="29">
    <mergeCell ref="A1:C1"/>
    <mergeCell ref="A7:C7"/>
    <mergeCell ref="A8:C8"/>
    <mergeCell ref="A9:C9"/>
    <mergeCell ref="A10:C10"/>
    <mergeCell ref="A2:C2"/>
    <mergeCell ref="A3:C3"/>
    <mergeCell ref="A4:C4"/>
    <mergeCell ref="A5:C5"/>
    <mergeCell ref="A6:C6"/>
    <mergeCell ref="D69:G69"/>
    <mergeCell ref="A67:C67"/>
    <mergeCell ref="A66:C66"/>
    <mergeCell ref="A36:C36"/>
    <mergeCell ref="A50:C50"/>
    <mergeCell ref="A64:C64"/>
    <mergeCell ref="A37:B37"/>
    <mergeCell ref="A51:B51"/>
    <mergeCell ref="A38:B38"/>
    <mergeCell ref="A52:B52"/>
    <mergeCell ref="A11:B11"/>
    <mergeCell ref="L68:R68"/>
    <mergeCell ref="A65:C65"/>
    <mergeCell ref="D65:F65"/>
    <mergeCell ref="A68:C68"/>
    <mergeCell ref="A13:C13"/>
    <mergeCell ref="A12:C12"/>
    <mergeCell ref="A14:B14"/>
    <mergeCell ref="A15:B15"/>
  </mergeCells>
  <dataValidations count="4">
    <dataValidation type="whole" allowBlank="1" showErrorMessage="1" errorTitle="Hiba" error="Értéke maxumum 366 nap lehet." promptTitle="Hiba" prompt="Értéke maxumum 366 nap lehet." sqref="C37">
      <formula1>0</formula1>
      <formula2>366</formula2>
    </dataValidation>
    <dataValidation type="whole" allowBlank="1" showErrorMessage="1" errorTitle="Hiba" error="Értéke maximum 366 nap lehet." promptTitle="Hiba:" prompt="Értéke maximum 366 nap lehet." sqref="C51">
      <formula1>0</formula1>
      <formula2>366</formula2>
    </dataValidation>
    <dataValidation type="whole" allowBlank="1" showErrorMessage="1" errorTitle="Hiba" error="Értéke maximum 366 nap lehet" promptTitle="Hiba" prompt="Értéke maxumum 366 nap lehet." sqref="C14">
      <formula1>0</formula1>
      <formula2>366</formula2>
    </dataValidation>
    <dataValidation type="list" allowBlank="1" showInputMessage="1" showErrorMessage="1" sqref="C11">
      <formula1>$E$11:$E$12</formula1>
    </dataValidation>
  </dataValidations>
  <printOptions horizontalCentered="1"/>
  <pageMargins left="0.7" right="0.7" top="0.75" bottom="0.75" header="0.3" footer="0.3"/>
  <pageSetup paperSize="9" scale="81" orientation="portrait" r:id="rId1"/>
  <rowBreaks count="1" manualBreakCount="1">
    <brk id="3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2_D. melléklet</vt:lpstr>
      <vt:lpstr>'2_D. melléklet'!Nyomtatási_terület</vt:lpstr>
    </vt:vector>
  </TitlesOfParts>
  <Company>Magyar Államkincstár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Ildikó</dc:creator>
  <cp:lastModifiedBy>Meleg Sándor</cp:lastModifiedBy>
  <cp:lastPrinted>2017-01-10T18:27:48Z</cp:lastPrinted>
  <dcterms:created xsi:type="dcterms:W3CDTF">2014-02-04T09:47:40Z</dcterms:created>
  <dcterms:modified xsi:type="dcterms:W3CDTF">2017-01-15T14:32:38Z</dcterms:modified>
</cp:coreProperties>
</file>